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<sst xmlns="http://schemas.openxmlformats.org/spreadsheetml/2006/main" count="390" uniqueCount="124">
  <si>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</si>
  <si>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</si>
  <si>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</si>
  <si>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</si>
  <si>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</si>
  <si>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</si>
  <si>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</si>
  <si>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</si>
  <si>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</si>
  <si>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</si>
  <si>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</si>
  <si>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</si>
  <si>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</si>
  <si>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</si>
  <si>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</si>
  <si>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</si>
  <si>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</si>
  <si>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</si>
  <si>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</si>
  <si>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</si>
  <si>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</si>
  <si>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</si>
  <si>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</si>
  <si>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</si>
  <si>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</si>
  <si>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</si>
  <si>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</si>
  <si>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</si>
  <si>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</si>
  <si>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</si>
  <si>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</si>
  <si>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</si>
  <si>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</si>
  <si>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</si>
  <si>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</si>
  <si>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</si>
  <si>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</si>
  <si>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</si>
  <si>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</si>
  <si>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</si>
  <si>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</si>
  <si>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</si>
  <si>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</si>
  <si>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</si>
  <si>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</si>
  <si>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</si>
  <si>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</si>
  <si>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</si>
  <si>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</si>
  <si>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</si>
  <si>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</si>
  <si>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</si>
  <si>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</si>
  <si>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</si>
  <si>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</si>
  <si>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</si>
  <si>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</si>
  <si>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</si>
  <si>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</si>
  <si>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</si>
  <si>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</si>
  <si>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</si>
  <si>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</si>
  <si>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</si>
  <si>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</si>
  <si>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</si>
  <si>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</si>
  <si>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</si>
  <si>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</si>
  <si>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</si>
  <si>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</si>
  <si>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</si>
  <si>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</si>
  <si>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</si>
  <si>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</si>
  <si>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</si>
  <si>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</si>
  <si>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</si>
  <si>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</si>
  <si>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</si>
  <si>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</si>
  <si>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</si>
  <si>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</si>
  <si>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</si>
  <si>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</si>
  <si>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</si>
  <si>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</si>
  <si>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</si>
  <si>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</si>
  <si>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</si>
  <si>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</si>
  <si>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</si>
  <si>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</si>
  <si>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</si>
  <si>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</si>
  <si>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</si>
  <si>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</si>
  <si>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</si>
  <si>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</si>
  <si>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</si>
  <si>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</si>
  <si>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</si>
  <si>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</si>
  <si>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</si>
  <si>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</si>
  <si>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</si>
  <si>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</si>
  <si>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</si>
  <si>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</si>
  <si>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</si>
  <si>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</si>
  <si>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</si>
  <si>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</si>
  <si>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</si>
  <si>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</si>
  <si>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</si>
  <si>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</si>
  <si>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</si>
  <si>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</si>
  <si>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</si>
  <si>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27.10.2017</t>
  </si>
  <si>
    <r>
      <t xml:space="preserve">станом на 27.10.2017р.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</si>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</sst>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368672"/>
        <c:axId val="18773729"/>
      </c:lineChart>
      <c:catAx>
        <c:axId val="393686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73729"/>
        <c:crosses val="autoZero"/>
        <c:auto val="0"/>
        <c:lblOffset val="100"/>
        <c:tickLblSkip val="1"/>
        <c:noMultiLvlLbl val="0"/>
      </c:catAx>
      <c:valAx>
        <c:axId val="187737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686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66557626"/>
        <c:axId val="62147723"/>
      </c:lineChart>
      <c:catAx>
        <c:axId val="665576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47723"/>
        <c:crosses val="autoZero"/>
        <c:auto val="0"/>
        <c:lblOffset val="100"/>
        <c:tickLblSkip val="1"/>
        <c:noMultiLvlLbl val="0"/>
      </c:catAx>
      <c:valAx>
        <c:axId val="6214772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5762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27.10.2017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2458596"/>
        <c:axId val="800773"/>
      </c:bar3D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0773"/>
        <c:crosses val="autoZero"/>
        <c:auto val="1"/>
        <c:lblOffset val="100"/>
        <c:tickLblSkip val="1"/>
        <c:noMultiLvlLbl val="0"/>
      </c:catAx>
      <c:valAx>
        <c:axId val="800773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58596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7206958"/>
        <c:axId val="64862623"/>
      </c:bar3D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62623"/>
        <c:crosses val="autoZero"/>
        <c:auto val="1"/>
        <c:lblOffset val="100"/>
        <c:tickLblSkip val="1"/>
        <c:noMultiLvlLbl val="0"/>
      </c:catAx>
      <c:valAx>
        <c:axId val="64862623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695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4745834"/>
        <c:axId val="44277051"/>
      </c:lineChart>
      <c:catAx>
        <c:axId val="347458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77051"/>
        <c:crosses val="autoZero"/>
        <c:auto val="0"/>
        <c:lblOffset val="100"/>
        <c:tickLblSkip val="1"/>
        <c:noMultiLvlLbl val="0"/>
      </c:catAx>
      <c:valAx>
        <c:axId val="442770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4583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2949140"/>
        <c:axId val="29671349"/>
      </c:lineChart>
      <c:catAx>
        <c:axId val="629491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 val="autoZero"/>
        <c:auto val="0"/>
        <c:lblOffset val="100"/>
        <c:tickLblSkip val="1"/>
        <c:noMultiLvlLbl val="0"/>
      </c:catAx>
      <c:valAx>
        <c:axId val="296713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5715550"/>
        <c:axId val="54569039"/>
      </c:lineChart>
      <c:catAx>
        <c:axId val="657155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69039"/>
        <c:crosses val="autoZero"/>
        <c:auto val="0"/>
        <c:lblOffset val="100"/>
        <c:tickLblSkip val="1"/>
        <c:noMultiLvlLbl val="0"/>
      </c:catAx>
      <c:valAx>
        <c:axId val="545690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155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1359304"/>
        <c:axId val="58016009"/>
      </c:lineChart>
      <c:catAx>
        <c:axId val="213593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6009"/>
        <c:crosses val="autoZero"/>
        <c:auto val="0"/>
        <c:lblOffset val="100"/>
        <c:tickLblSkip val="1"/>
        <c:noMultiLvlLbl val="0"/>
      </c:catAx>
      <c:valAx>
        <c:axId val="580160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593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6259"/>
        <c:crosses val="autoZero"/>
        <c:auto val="0"/>
        <c:lblOffset val="100"/>
        <c:tickLblSkip val="1"/>
        <c:noMultiLvlLbl val="0"/>
      </c:catAx>
      <c:valAx>
        <c:axId val="16762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8203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5086332"/>
        <c:axId val="1559261"/>
      </c:lineChart>
      <c:catAx>
        <c:axId val="150863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261"/>
        <c:crosses val="autoZero"/>
        <c:auto val="0"/>
        <c:lblOffset val="100"/>
        <c:tickLblSkip val="1"/>
        <c:noMultiLvlLbl val="0"/>
      </c:catAx>
      <c:valAx>
        <c:axId val="15592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863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4033350"/>
        <c:axId val="59191287"/>
      </c:lineChart>
      <c:catAx>
        <c:axId val="140333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91287"/>
        <c:crosses val="autoZero"/>
        <c:auto val="0"/>
        <c:lblOffset val="100"/>
        <c:tickLblSkip val="1"/>
        <c:noMultiLvlLbl val="0"/>
      </c:catAx>
      <c:valAx>
        <c:axId val="591912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333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62959536"/>
        <c:axId val="29764913"/>
      </c:lineChart>
      <c:catAx>
        <c:axId val="629595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64913"/>
        <c:crosses val="autoZero"/>
        <c:auto val="0"/>
        <c:lblOffset val="100"/>
        <c:tickLblSkip val="1"/>
        <c:noMultiLvlLbl val="0"/>
      </c:catAx>
      <c:valAx>
        <c:axId val="297649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595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1 098 736,4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- 13 571,8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- 16 034,9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8">
        <row r="6">
          <cell r="K6">
            <v>26630472.49999995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118</v>
      </c>
      <c r="S1" s="129"/>
      <c r="T1" s="129"/>
      <c r="U1" s="129"/>
      <c r="V1" s="129"/>
      <c r="W1" s="130"/>
    </row>
    <row r="2" spans="1:23" ht="15" thickBot="1">
      <c r="A2" s="131" t="s">
        <v>120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121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AVERAGE(N4:N19)</f>
        <v>6242.35375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6242.4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6242.4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6242.4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6242.4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6242.4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6242.4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6242.4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6242.4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6242.4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6242.4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6242.4</v>
      </c>
      <c r="R15" s="75">
        <v>0</v>
      </c>
      <c r="S15" s="69">
        <v>211</v>
      </c>
      <c r="T15" s="80">
        <v>0</v>
      </c>
      <c r="U15" s="141">
        <v>0</v>
      </c>
      <c r="V15" s="142"/>
      <c r="W15" s="74">
        <f t="shared" si="3"/>
        <v>211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6242.4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6242.4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6242.4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6242.4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6242.4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11.599999999999522</v>
      </c>
      <c r="N21" s="69">
        <v>5326.4</v>
      </c>
      <c r="O21" s="69">
        <v>4800</v>
      </c>
      <c r="P21" s="3">
        <f t="shared" si="2"/>
        <v>1.1096666666666666</v>
      </c>
      <c r="Q21" s="2">
        <v>6242.4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6242.4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6242.4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6242.4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47763.90000000001</v>
      </c>
      <c r="C25" s="92">
        <f t="shared" si="4"/>
        <v>26354.699999999997</v>
      </c>
      <c r="D25" s="115">
        <f t="shared" si="4"/>
        <v>2460.6000000000004</v>
      </c>
      <c r="E25" s="115">
        <f t="shared" si="4"/>
        <v>23894.1</v>
      </c>
      <c r="F25" s="92">
        <f t="shared" si="4"/>
        <v>3660.5999999999995</v>
      </c>
      <c r="G25" s="92">
        <f t="shared" si="4"/>
        <v>7814.799999999999</v>
      </c>
      <c r="H25" s="92">
        <f t="shared" si="4"/>
        <v>18941.949999999997</v>
      </c>
      <c r="I25" s="92">
        <f t="shared" si="4"/>
        <v>1460.2500000000002</v>
      </c>
      <c r="J25" s="92">
        <f t="shared" si="4"/>
        <v>15.099999999999945</v>
      </c>
      <c r="K25" s="92">
        <f t="shared" si="4"/>
        <v>534.9</v>
      </c>
      <c r="L25" s="92">
        <f t="shared" si="4"/>
        <v>2019</v>
      </c>
      <c r="M25" s="91">
        <f t="shared" si="4"/>
        <v>443.0600000000022</v>
      </c>
      <c r="N25" s="91">
        <f t="shared" si="4"/>
        <v>109008.26</v>
      </c>
      <c r="O25" s="91">
        <f>SUM(O4:O24)</f>
        <v>142115.6</v>
      </c>
      <c r="P25" s="93">
        <f>N25/O25</f>
        <v>0.7670393679511608</v>
      </c>
      <c r="Q25" s="2"/>
      <c r="R25" s="82">
        <f>SUM(R4:R24)</f>
        <v>11.5</v>
      </c>
      <c r="S25" s="82">
        <f>SUM(S4:S24)</f>
        <v>934.15</v>
      </c>
      <c r="T25" s="82">
        <f>SUM(T4:T24)</f>
        <v>1493.5</v>
      </c>
      <c r="U25" s="147">
        <f>SUM(U4:U24)</f>
        <v>2</v>
      </c>
      <c r="V25" s="148"/>
      <c r="W25" s="82">
        <f>R25+S25+U25+T25+V25</f>
        <v>2441.15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43035</v>
      </c>
      <c r="S30" s="153"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43035</v>
      </c>
      <c r="S40" s="152">
        <v>26630.472499999953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122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123</v>
      </c>
      <c r="P27" s="173"/>
    </row>
    <row r="28" spans="1:16" ht="30.75" customHeight="1">
      <c r="A28" s="163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вересень!S40</f>
        <v>26630.472499999953</v>
      </c>
      <c r="B29" s="49">
        <v>30030</v>
      </c>
      <c r="C29" s="49">
        <v>6239.96</v>
      </c>
      <c r="D29" s="49">
        <v>58649.11</v>
      </c>
      <c r="E29" s="49">
        <v>938.02</v>
      </c>
      <c r="F29" s="49">
        <v>31600</v>
      </c>
      <c r="G29" s="49">
        <v>13066.85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20256.83</v>
      </c>
      <c r="N29" s="51">
        <f>M29-L29</f>
        <v>-100032.28</v>
      </c>
      <c r="O29" s="174">
        <f>вересень!S30</f>
        <v>0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599695.41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145616.08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177986.13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22299.54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96486.12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28730.889999999887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1098736.38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6239.96</v>
      </c>
    </row>
    <row r="59" spans="1:3" ht="25.5">
      <c r="A59" s="83" t="s">
        <v>54</v>
      </c>
      <c r="B59" s="9">
        <f>D29</f>
        <v>58649.11</v>
      </c>
      <c r="C59" s="9">
        <f>E29</f>
        <v>938.02</v>
      </c>
    </row>
    <row r="60" spans="1:3" ht="12.75">
      <c r="A60" s="83" t="s">
        <v>55</v>
      </c>
      <c r="B60" s="9">
        <f>F29</f>
        <v>31600</v>
      </c>
      <c r="C60" s="9">
        <f>G29</f>
        <v>13066.85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87</v>
      </c>
      <c r="S1" s="129"/>
      <c r="T1" s="129"/>
      <c r="U1" s="129"/>
      <c r="V1" s="129"/>
      <c r="W1" s="130"/>
    </row>
    <row r="2" spans="1:23" ht="15" thickBot="1">
      <c r="A2" s="131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92</v>
      </c>
      <c r="S1" s="129"/>
      <c r="T1" s="129"/>
      <c r="U1" s="129"/>
      <c r="V1" s="129"/>
      <c r="W1" s="130"/>
    </row>
    <row r="2" spans="1:23" ht="15" thickBot="1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95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98</v>
      </c>
      <c r="S1" s="129"/>
      <c r="T1" s="129"/>
      <c r="U1" s="129"/>
      <c r="V1" s="129"/>
      <c r="W1" s="130"/>
    </row>
    <row r="2" spans="1:23" ht="15" thickBot="1">
      <c r="A2" s="131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100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103</v>
      </c>
      <c r="S1" s="129"/>
      <c r="T1" s="129"/>
      <c r="U1" s="129"/>
      <c r="V1" s="129"/>
      <c r="W1" s="130"/>
    </row>
    <row r="2" spans="1:23" ht="15" thickBo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f>'[2]липень'!$D$97</f>
        <v>1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 t="e">
        <f>#REF!/1000</f>
        <v>#REF!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107</v>
      </c>
      <c r="S1" s="129"/>
      <c r="T1" s="129"/>
      <c r="U1" s="129"/>
      <c r="V1" s="129"/>
      <c r="W1" s="130"/>
    </row>
    <row r="2" spans="1:23" ht="1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f>'[4]серпень'!$D$97</f>
        <v>50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113</v>
      </c>
      <c r="S1" s="129"/>
      <c r="T1" s="129"/>
      <c r="U1" s="129"/>
      <c r="V1" s="129"/>
      <c r="W1" s="130"/>
    </row>
    <row r="2" spans="1:23" ht="15" thickBot="1">
      <c r="A2" s="131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'[5]вересень'!$D$97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f>'[3]залишки'!$K$6/1000</f>
        <v>26630.472499999953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2017-10-27T10:56:37Z</dcterms:modified>
  <cp:category/>
  <cp:version/>
  <cp:contentType/>
  <cp:contentStatus/>
</cp:coreProperties>
</file>